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13-F Holdings Q4 Results (Est)" sheetId="1" r:id="rId1"/>
  </sheets>
  <calcPr calcId="125725"/>
  <smartTagPr embed="1"/>
</workbook>
</file>

<file path=xl/calcChain.xml><?xml version="1.0" encoding="utf-8"?>
<calcChain xmlns="http://schemas.openxmlformats.org/spreadsheetml/2006/main">
  <c r="I46" i="1"/>
  <c r="H46"/>
  <c r="G2"/>
  <c r="E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2"/>
  <c r="E3" l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G5"/>
  <c r="G9"/>
  <c r="G10"/>
  <c r="G6"/>
  <c r="G8"/>
  <c r="G4"/>
  <c r="G12"/>
  <c r="G14"/>
  <c r="G16"/>
  <c r="G18"/>
  <c r="G20"/>
  <c r="G22"/>
  <c r="G7"/>
  <c r="G25"/>
  <c r="G27"/>
  <c r="G29"/>
  <c r="G31"/>
  <c r="G33"/>
  <c r="G35"/>
  <c r="G39"/>
  <c r="G41"/>
  <c r="G43"/>
  <c r="G11"/>
  <c r="G13"/>
  <c r="G15"/>
  <c r="G17"/>
  <c r="G19"/>
  <c r="G21"/>
  <c r="G24"/>
  <c r="G26"/>
  <c r="G30"/>
  <c r="G32"/>
  <c r="G34"/>
  <c r="G38"/>
  <c r="G44"/>
  <c r="G23"/>
  <c r="G36"/>
  <c r="G42"/>
  <c r="G40"/>
  <c r="G3"/>
</calcChain>
</file>

<file path=xl/sharedStrings.xml><?xml version="1.0" encoding="utf-8"?>
<sst xmlns="http://schemas.openxmlformats.org/spreadsheetml/2006/main" count="104" uniqueCount="104">
  <si>
    <t>Ticker</t>
  </si>
  <si>
    <t>American Express</t>
  </si>
  <si>
    <t>AXP</t>
  </si>
  <si>
    <t>Bank of America</t>
  </si>
  <si>
    <t>BAC</t>
  </si>
  <si>
    <t>Costco</t>
  </si>
  <si>
    <t>Iron Mountain</t>
  </si>
  <si>
    <t>Lowes Companies</t>
  </si>
  <si>
    <t>Nalco Holding</t>
  </si>
  <si>
    <t>Washington Post</t>
  </si>
  <si>
    <t>Burlington Northern Santa Fe</t>
  </si>
  <si>
    <t>CarMax</t>
  </si>
  <si>
    <t>Coca Cola</t>
  </si>
  <si>
    <t>Comcast</t>
  </si>
  <si>
    <t>Comdisco Holding Co</t>
  </si>
  <si>
    <t>Conoco Phillips</t>
  </si>
  <si>
    <t>Gannett Inc</t>
  </si>
  <si>
    <t>General Electric</t>
  </si>
  <si>
    <t>GlaxoSmithKline</t>
  </si>
  <si>
    <t>Home Depot</t>
  </si>
  <si>
    <t>Ingersoll Rand</t>
  </si>
  <si>
    <t>Johnson &amp; Johnson</t>
  </si>
  <si>
    <t>Kraft Foods Inc</t>
  </si>
  <si>
    <t>M&amp;T Bank</t>
  </si>
  <si>
    <t>NRG Energy Inc</t>
  </si>
  <si>
    <t>Nike</t>
  </si>
  <si>
    <t>Norfolk Southern</t>
  </si>
  <si>
    <t>Proctor &amp; Gamble</t>
  </si>
  <si>
    <t>Sun Trust Banks</t>
  </si>
  <si>
    <t>Torchmark Corp.</t>
  </si>
  <si>
    <t>US Bancorp</t>
  </si>
  <si>
    <t>USG Corporation</t>
  </si>
  <si>
    <t>United Parcel Service</t>
  </si>
  <si>
    <t>United Health Group</t>
  </si>
  <si>
    <t>Wal Mart</t>
  </si>
  <si>
    <t>Wells Fargo</t>
  </si>
  <si>
    <t>Wellpoint Inc</t>
  </si>
  <si>
    <t>Wesco Financial</t>
  </si>
  <si>
    <t>BNI</t>
  </si>
  <si>
    <t>KMX</t>
  </si>
  <si>
    <t>KO</t>
  </si>
  <si>
    <t>CDCO.OB</t>
  </si>
  <si>
    <t>COP</t>
  </si>
  <si>
    <t>COST</t>
  </si>
  <si>
    <t>GCI</t>
  </si>
  <si>
    <t>GE</t>
  </si>
  <si>
    <t>GSK</t>
  </si>
  <si>
    <t>HD</t>
  </si>
  <si>
    <t>IR</t>
  </si>
  <si>
    <t>IRM</t>
  </si>
  <si>
    <t>JNJ</t>
  </si>
  <si>
    <t>KFT</t>
  </si>
  <si>
    <t>MTB</t>
  </si>
  <si>
    <t>MCO</t>
  </si>
  <si>
    <t>NRG</t>
  </si>
  <si>
    <t>NLC</t>
  </si>
  <si>
    <t>NKE</t>
  </si>
  <si>
    <t>NSC</t>
  </si>
  <si>
    <t>PG</t>
  </si>
  <si>
    <t>STI</t>
  </si>
  <si>
    <t>TMK</t>
  </si>
  <si>
    <t>USB</t>
  </si>
  <si>
    <t>USG</t>
  </si>
  <si>
    <t>UNP</t>
  </si>
  <si>
    <t>UPS</t>
  </si>
  <si>
    <t>UNH</t>
  </si>
  <si>
    <t>WMT</t>
  </si>
  <si>
    <t>WPO</t>
  </si>
  <si>
    <t>WFC</t>
  </si>
  <si>
    <t>WLP</t>
  </si>
  <si>
    <t>WSC</t>
  </si>
  <si>
    <t>GRAND TOTAL</t>
  </si>
  <si>
    <t>CMCSK</t>
  </si>
  <si>
    <t>LOW</t>
  </si>
  <si>
    <t>Sanofi Aventis</t>
  </si>
  <si>
    <t>SNY</t>
  </si>
  <si>
    <t>Shares at 9/30/2009</t>
  </si>
  <si>
    <t>Beckton Dickson &amp; Co.</t>
  </si>
  <si>
    <t>BDX</t>
  </si>
  <si>
    <t>Quote 9/30/2009</t>
  </si>
  <si>
    <t>Link to Form 13F - Portfolio as of September 30, 2009</t>
  </si>
  <si>
    <t>XOM</t>
  </si>
  <si>
    <t>Security</t>
  </si>
  <si>
    <t>Nestle</t>
  </si>
  <si>
    <t>NSRGY</t>
  </si>
  <si>
    <t>Republic Services Inc</t>
  </si>
  <si>
    <t>RSG</t>
  </si>
  <si>
    <t>The Travelers Companies</t>
  </si>
  <si>
    <t>TRV</t>
  </si>
  <si>
    <t xml:space="preserve">Union Pacific </t>
  </si>
  <si>
    <t>Market Value 
9/30/2009</t>
  </si>
  <si>
    <t>Shares at 12/31/2009</t>
  </si>
  <si>
    <t>Share Count Change in Q4</t>
  </si>
  <si>
    <t>Quote 12/31/09</t>
  </si>
  <si>
    <t>Market Value 12/31/2009</t>
  </si>
  <si>
    <r>
      <t xml:space="preserve">Exxon Mobil </t>
    </r>
    <r>
      <rPr>
        <i/>
        <sz val="8"/>
        <color indexed="8"/>
        <rFont val="Courier New"/>
        <family val="3"/>
      </rPr>
      <t xml:space="preserve"> </t>
    </r>
  </si>
  <si>
    <t>Link to Form 13F - Portfolio as of December 31, 2009</t>
  </si>
  <si>
    <t xml:space="preserve">reported market value of the position and the reported number of shares held to avoid differences due to rounding.  </t>
  </si>
  <si>
    <t xml:space="preserve">Note: Market value of securities are rounded to the nearest thousand in the 13-F Filings.  Market Prices presented above are derived based on </t>
  </si>
  <si>
    <t xml:space="preserve">Moodys </t>
  </si>
  <si>
    <t>© The Rational Walk, 2010</t>
  </si>
  <si>
    <t xml:space="preserve">The data provided in this spreadsheet is believed to be reliable.  However, no guarantee is made regarding accuracy.  At the date of this report, </t>
  </si>
  <si>
    <t xml:space="preserve">Ravi Nagarajan, Editor of The Rational Walk, owned shares of Berkshire Hathaway and may buy or sell shares of the company in the future.  This </t>
  </si>
  <si>
    <t xml:space="preserve">report is not investment advice.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</si>
</sst>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color indexed="8"/>
      <name val="Courier New"/>
      <family val="3"/>
    </font>
    <font>
      <sz val="8"/>
      <color theme="1"/>
      <name val="Courier New"/>
      <family val="3"/>
    </font>
    <font>
      <b/>
      <sz val="8"/>
      <color indexed="8"/>
      <name val="Courier New"/>
      <family val="3"/>
    </font>
    <font>
      <sz val="8"/>
      <color rgb="FFFF0000"/>
      <name val="Courier New"/>
      <family val="3"/>
    </font>
    <font>
      <sz val="8"/>
      <name val="Courier New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ourier New"/>
      <family val="3"/>
    </font>
    <font>
      <i/>
      <sz val="8"/>
      <color indexed="8"/>
      <name val="Courier New"/>
      <family val="3"/>
    </font>
    <font>
      <b/>
      <sz val="8"/>
      <name val="Courier New"/>
      <family val="3"/>
    </font>
    <font>
      <b/>
      <sz val="11"/>
      <name val="Calibri"/>
      <family val="2"/>
      <scheme val="minor"/>
    </font>
    <font>
      <u/>
      <sz val="9"/>
      <color theme="1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164" fontId="3" fillId="0" borderId="0" xfId="1" applyNumberFormat="1" applyFont="1" applyBorder="1"/>
    <xf numFmtId="43" fontId="3" fillId="0" borderId="0" xfId="1" applyFont="1" applyBorder="1"/>
    <xf numFmtId="0" fontId="3" fillId="0" borderId="0" xfId="0" applyFont="1" applyFill="1" applyBorder="1"/>
    <xf numFmtId="0" fontId="6" fillId="0" borderId="0" xfId="0" applyFont="1" applyBorder="1"/>
    <xf numFmtId="43" fontId="4" fillId="0" borderId="0" xfId="1" applyFont="1" applyFill="1" applyBorder="1"/>
    <xf numFmtId="164" fontId="3" fillId="0" borderId="0" xfId="1" applyNumberFormat="1" applyFont="1" applyFill="1" applyBorder="1"/>
    <xf numFmtId="0" fontId="8" fillId="0" borderId="0" xfId="0" applyFont="1" applyFill="1" applyAlignment="1">
      <alignment horizontal="right" vertical="top"/>
    </xf>
    <xf numFmtId="164" fontId="5" fillId="0" borderId="0" xfId="1" applyNumberFormat="1" applyFont="1" applyFill="1" applyBorder="1"/>
    <xf numFmtId="0" fontId="7" fillId="0" borderId="0" xfId="0" applyFont="1" applyFill="1" applyBorder="1"/>
    <xf numFmtId="164" fontId="7" fillId="0" borderId="0" xfId="1" applyNumberFormat="1" applyFont="1" applyFill="1" applyBorder="1"/>
    <xf numFmtId="0" fontId="3" fillId="0" borderId="0" xfId="0" applyFont="1" applyBorder="1"/>
    <xf numFmtId="164" fontId="3" fillId="0" borderId="0" xfId="1" applyNumberFormat="1" applyFont="1" applyBorder="1"/>
    <xf numFmtId="43" fontId="3" fillId="0" borderId="0" xfId="1" applyFont="1" applyBorder="1"/>
    <xf numFmtId="0" fontId="3" fillId="0" borderId="0" xfId="0" applyFont="1" applyFill="1" applyBorder="1"/>
    <xf numFmtId="43" fontId="4" fillId="0" borderId="0" xfId="1" applyFont="1" applyFill="1" applyBorder="1"/>
    <xf numFmtId="43" fontId="7" fillId="0" borderId="0" xfId="1" applyFont="1" applyFill="1" applyBorder="1"/>
    <xf numFmtId="164" fontId="3" fillId="0" borderId="0" xfId="1" applyNumberFormat="1" applyFont="1" applyFill="1" applyBorder="1"/>
    <xf numFmtId="0" fontId="8" fillId="0" borderId="0" xfId="0" applyFont="1" applyFill="1" applyAlignment="1">
      <alignment horizontal="right" vertical="top"/>
    </xf>
    <xf numFmtId="0" fontId="10" fillId="0" borderId="0" xfId="2" applyFont="1" applyAlignment="1" applyProtection="1"/>
    <xf numFmtId="0" fontId="7" fillId="0" borderId="0" xfId="0" applyFont="1" applyFill="1" applyBorder="1"/>
    <xf numFmtId="164" fontId="7" fillId="0" borderId="0" xfId="1" applyNumberFormat="1" applyFont="1" applyFill="1" applyBorder="1"/>
    <xf numFmtId="0" fontId="5" fillId="2" borderId="0" xfId="0" applyFont="1" applyFill="1" applyBorder="1" applyAlignment="1">
      <alignment horizontal="center" vertical="top" wrapText="1"/>
    </xf>
    <xf numFmtId="164" fontId="5" fillId="2" borderId="0" xfId="1" applyNumberFormat="1" applyFont="1" applyFill="1" applyBorder="1" applyAlignment="1">
      <alignment horizontal="center" vertical="top" wrapText="1"/>
    </xf>
    <xf numFmtId="43" fontId="5" fillId="2" borderId="0" xfId="1" applyFont="1" applyFill="1" applyBorder="1" applyAlignment="1">
      <alignment horizontal="center" vertical="top" wrapText="1"/>
    </xf>
    <xf numFmtId="43" fontId="12" fillId="3" borderId="0" xfId="1" applyFont="1" applyFill="1" applyBorder="1" applyAlignment="1">
      <alignment horizontal="center" vertical="top" wrapText="1"/>
    </xf>
    <xf numFmtId="43" fontId="7" fillId="0" borderId="0" xfId="1" applyFont="1" applyBorder="1"/>
    <xf numFmtId="0" fontId="13" fillId="0" borderId="0" xfId="0" applyFont="1" applyFill="1" applyAlignment="1">
      <alignment horizontal="right" vertical="top"/>
    </xf>
    <xf numFmtId="43" fontId="3" fillId="0" borderId="0" xfId="0" applyNumberFormat="1" applyFont="1" applyBorder="1"/>
    <xf numFmtId="0" fontId="14" fillId="0" borderId="0" xfId="2" applyFont="1" applyBorder="1" applyAlignment="1" applyProtection="1"/>
    <xf numFmtId="0" fontId="5" fillId="0" borderId="0" xfId="0" applyFont="1" applyFill="1" applyBorder="1" applyAlignment="1">
      <alignment horizontal="right"/>
    </xf>
    <xf numFmtId="0" fontId="0" fillId="0" borderId="0" xfId="0" applyFill="1" applyAlignment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c.gov/Archives/edgar/data/1067983/000095012310013284/v55055ve13fvhr.txt" TargetMode="External"/><Relationship Id="rId1" Type="http://schemas.openxmlformats.org/officeDocument/2006/relationships/hyperlink" Target="http://www.sec.gov/Archives/edgar/data/1067983/000095012309063028/v54313e13fvhr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7"/>
  <sheetViews>
    <sheetView tabSelected="1" zoomScaleNormal="100" workbookViewId="0">
      <pane ySplit="1" topLeftCell="A2" activePane="bottomLeft" state="frozen"/>
      <selection pane="bottomLeft" activeCell="A52" sqref="A52"/>
    </sheetView>
  </sheetViews>
  <sheetFormatPr defaultRowHeight="11.25"/>
  <cols>
    <col min="1" max="1" width="29.7109375" style="2" bestFit="1" customWidth="1"/>
    <col min="2" max="2" width="12" style="2" bestFit="1" customWidth="1"/>
    <col min="3" max="3" width="16.140625" style="3" bestFit="1" customWidth="1"/>
    <col min="4" max="4" width="14.140625" style="3" bestFit="1" customWidth="1"/>
    <col min="5" max="5" width="15.140625" style="3" customWidth="1"/>
    <col min="6" max="6" width="11.28515625" style="4" customWidth="1"/>
    <col min="7" max="7" width="11.28515625" style="28" customWidth="1"/>
    <col min="8" max="8" width="19" style="3" customWidth="1"/>
    <col min="9" max="9" width="17.5703125" style="3" customWidth="1"/>
    <col min="10" max="16384" width="9.140625" style="2"/>
  </cols>
  <sheetData>
    <row r="1" spans="1:9" s="1" customFormat="1" ht="22.5">
      <c r="A1" s="24" t="s">
        <v>82</v>
      </c>
      <c r="B1" s="24" t="s">
        <v>0</v>
      </c>
      <c r="C1" s="25" t="s">
        <v>76</v>
      </c>
      <c r="D1" s="25" t="s">
        <v>91</v>
      </c>
      <c r="E1" s="25" t="s">
        <v>92</v>
      </c>
      <c r="F1" s="26" t="s">
        <v>79</v>
      </c>
      <c r="G1" s="27" t="s">
        <v>93</v>
      </c>
      <c r="H1" s="25" t="s">
        <v>90</v>
      </c>
      <c r="I1" s="25" t="s">
        <v>94</v>
      </c>
    </row>
    <row r="2" spans="1:9">
      <c r="A2" s="2" t="s">
        <v>1</v>
      </c>
      <c r="B2" s="2" t="s">
        <v>2</v>
      </c>
      <c r="C2" s="3">
        <v>151610700</v>
      </c>
      <c r="D2" s="3">
        <v>151610700</v>
      </c>
      <c r="E2" s="3">
        <f>D2-C2</f>
        <v>0</v>
      </c>
      <c r="F2" s="7">
        <f>H2/C2</f>
        <v>33.89999518503641</v>
      </c>
      <c r="G2" s="28">
        <f>I2/D2</f>
        <v>40.519996279945943</v>
      </c>
      <c r="H2" s="14">
        <v>5139602000</v>
      </c>
      <c r="I2" s="3">
        <v>6143265000</v>
      </c>
    </row>
    <row r="3" spans="1:9">
      <c r="A3" s="5" t="s">
        <v>3</v>
      </c>
      <c r="B3" s="2" t="s">
        <v>4</v>
      </c>
      <c r="C3" s="3">
        <v>5000000</v>
      </c>
      <c r="D3" s="3">
        <v>5000000</v>
      </c>
      <c r="E3" s="3">
        <f t="shared" ref="E3:E44" si="0">D3-C3</f>
        <v>0</v>
      </c>
      <c r="F3" s="17">
        <f t="shared" ref="F3:F44" si="1">H3/C3</f>
        <v>16.920000000000002</v>
      </c>
      <c r="G3" s="28">
        <f t="shared" ref="G3:G44" si="2">I3/D3</f>
        <v>15.06</v>
      </c>
      <c r="H3" s="14">
        <v>84600000</v>
      </c>
      <c r="I3" s="3">
        <v>75300000</v>
      </c>
    </row>
    <row r="4" spans="1:9">
      <c r="A4" s="5" t="s">
        <v>77</v>
      </c>
      <c r="B4" s="2" t="s">
        <v>78</v>
      </c>
      <c r="C4" s="3">
        <v>1200000</v>
      </c>
      <c r="D4" s="3">
        <v>1500000</v>
      </c>
      <c r="E4" s="3">
        <f t="shared" si="0"/>
        <v>300000</v>
      </c>
      <c r="F4" s="17">
        <f t="shared" si="1"/>
        <v>69.75</v>
      </c>
      <c r="G4" s="28">
        <f t="shared" si="2"/>
        <v>78.86</v>
      </c>
      <c r="H4" s="14">
        <v>83700000</v>
      </c>
      <c r="I4" s="3">
        <v>118290000</v>
      </c>
    </row>
    <row r="5" spans="1:9">
      <c r="A5" s="2" t="s">
        <v>10</v>
      </c>
      <c r="B5" s="2" t="s">
        <v>38</v>
      </c>
      <c r="C5" s="3">
        <v>76777029</v>
      </c>
      <c r="D5" s="3">
        <v>76777029</v>
      </c>
      <c r="E5" s="3">
        <f t="shared" si="0"/>
        <v>0</v>
      </c>
      <c r="F5" s="17">
        <f t="shared" si="1"/>
        <v>79.829997068524236</v>
      </c>
      <c r="G5" s="28">
        <f t="shared" si="2"/>
        <v>98.620005210152115</v>
      </c>
      <c r="H5" s="14">
        <v>6129110000</v>
      </c>
      <c r="I5" s="3">
        <v>7571751000</v>
      </c>
    </row>
    <row r="6" spans="1:9">
      <c r="A6" s="2" t="s">
        <v>11</v>
      </c>
      <c r="B6" s="2" t="s">
        <v>39</v>
      </c>
      <c r="C6" s="3">
        <v>9000000</v>
      </c>
      <c r="D6" s="3">
        <v>8000000</v>
      </c>
      <c r="E6" s="3">
        <f t="shared" si="0"/>
        <v>-1000000</v>
      </c>
      <c r="F6" s="17">
        <f t="shared" si="1"/>
        <v>20.9</v>
      </c>
      <c r="G6" s="28">
        <f t="shared" si="2"/>
        <v>24.25</v>
      </c>
      <c r="H6" s="14">
        <v>188100000</v>
      </c>
      <c r="I6" s="3">
        <v>194000000</v>
      </c>
    </row>
    <row r="7" spans="1:9">
      <c r="A7" s="2" t="s">
        <v>12</v>
      </c>
      <c r="B7" s="2" t="s">
        <v>40</v>
      </c>
      <c r="C7" s="3">
        <v>200000000</v>
      </c>
      <c r="D7" s="3">
        <v>200000000</v>
      </c>
      <c r="E7" s="3">
        <f t="shared" si="0"/>
        <v>0</v>
      </c>
      <c r="F7" s="17">
        <f t="shared" si="1"/>
        <v>53.7</v>
      </c>
      <c r="G7" s="28">
        <f>I7/D7</f>
        <v>56.999994999999998</v>
      </c>
      <c r="H7" s="14">
        <v>10740000000</v>
      </c>
      <c r="I7" s="3">
        <v>11399999000</v>
      </c>
    </row>
    <row r="8" spans="1:9">
      <c r="A8" s="2" t="s">
        <v>13</v>
      </c>
      <c r="B8" s="2" t="s">
        <v>72</v>
      </c>
      <c r="C8" s="3">
        <v>12000000</v>
      </c>
      <c r="D8" s="3">
        <v>12000000</v>
      </c>
      <c r="E8" s="3">
        <f t="shared" si="0"/>
        <v>0</v>
      </c>
      <c r="F8" s="17">
        <f t="shared" si="1"/>
        <v>16.079999999999998</v>
      </c>
      <c r="G8" s="28">
        <f t="shared" si="2"/>
        <v>16.010000000000002</v>
      </c>
      <c r="H8" s="14">
        <v>192960000</v>
      </c>
      <c r="I8" s="3">
        <v>192120000</v>
      </c>
    </row>
    <row r="9" spans="1:9">
      <c r="A9" s="2" t="s">
        <v>14</v>
      </c>
      <c r="B9" s="2" t="s">
        <v>41</v>
      </c>
      <c r="C9" s="3">
        <v>1538377</v>
      </c>
      <c r="D9" s="3">
        <v>1538377</v>
      </c>
      <c r="E9" s="3">
        <f t="shared" si="0"/>
        <v>0</v>
      </c>
      <c r="F9" s="17">
        <f t="shared" si="1"/>
        <v>8.2398527799102563</v>
      </c>
      <c r="G9" s="28">
        <f t="shared" si="2"/>
        <v>9.999499472496014</v>
      </c>
      <c r="H9" s="14">
        <v>12676000</v>
      </c>
      <c r="I9" s="3">
        <v>15383000</v>
      </c>
    </row>
    <row r="10" spans="1:9">
      <c r="A10" s="5" t="s">
        <v>15</v>
      </c>
      <c r="B10" s="5" t="s">
        <v>42</v>
      </c>
      <c r="C10" s="8">
        <v>57430168</v>
      </c>
      <c r="D10" s="8">
        <v>37711330</v>
      </c>
      <c r="E10" s="8">
        <f t="shared" si="0"/>
        <v>-19718838</v>
      </c>
      <c r="F10" s="17">
        <f t="shared" si="1"/>
        <v>45.159993263470867</v>
      </c>
      <c r="G10" s="28">
        <f t="shared" si="2"/>
        <v>51.070009994343877</v>
      </c>
      <c r="H10" s="19">
        <v>2593546000</v>
      </c>
      <c r="I10" s="3">
        <v>1925918000</v>
      </c>
    </row>
    <row r="11" spans="1:9">
      <c r="A11" s="5" t="s">
        <v>5</v>
      </c>
      <c r="B11" s="5" t="s">
        <v>43</v>
      </c>
      <c r="C11" s="8">
        <v>5254000</v>
      </c>
      <c r="D11" s="8">
        <v>5254000</v>
      </c>
      <c r="E11" s="8">
        <f t="shared" si="0"/>
        <v>0</v>
      </c>
      <c r="F11" s="17">
        <f t="shared" si="1"/>
        <v>56.380091358964599</v>
      </c>
      <c r="G11" s="28">
        <f t="shared" si="2"/>
        <v>59.169965740388278</v>
      </c>
      <c r="H11" s="19">
        <v>296221000</v>
      </c>
      <c r="I11" s="3">
        <v>310879000</v>
      </c>
    </row>
    <row r="12" spans="1:9" ht="12">
      <c r="A12" s="16" t="s">
        <v>95</v>
      </c>
      <c r="B12" s="5" t="s">
        <v>81</v>
      </c>
      <c r="C12" s="8">
        <v>1276290</v>
      </c>
      <c r="D12" s="8">
        <v>421800</v>
      </c>
      <c r="E12" s="8">
        <f t="shared" si="0"/>
        <v>-854490</v>
      </c>
      <c r="F12" s="17">
        <f t="shared" si="1"/>
        <v>68.610582234445147</v>
      </c>
      <c r="G12" s="28">
        <f t="shared" si="2"/>
        <v>68.191085822664775</v>
      </c>
      <c r="H12" s="19">
        <v>87567000</v>
      </c>
      <c r="I12" s="3">
        <v>28763000</v>
      </c>
    </row>
    <row r="13" spans="1:9">
      <c r="A13" s="5" t="s">
        <v>16</v>
      </c>
      <c r="B13" s="5" t="s">
        <v>44</v>
      </c>
      <c r="C13" s="8">
        <v>3447600</v>
      </c>
      <c r="D13" s="8">
        <v>2202200</v>
      </c>
      <c r="E13" s="8">
        <f t="shared" si="0"/>
        <v>-1245400</v>
      </c>
      <c r="F13" s="17">
        <f t="shared" si="1"/>
        <v>12.509861932938856</v>
      </c>
      <c r="G13" s="28">
        <f t="shared" si="2"/>
        <v>14.850149850149851</v>
      </c>
      <c r="H13" s="19">
        <v>43129000</v>
      </c>
      <c r="I13" s="3">
        <v>32703000</v>
      </c>
    </row>
    <row r="14" spans="1:9">
      <c r="A14" s="5" t="s">
        <v>17</v>
      </c>
      <c r="B14" s="5" t="s">
        <v>45</v>
      </c>
      <c r="C14" s="8">
        <v>7777900</v>
      </c>
      <c r="D14" s="8">
        <v>7777900</v>
      </c>
      <c r="E14" s="8">
        <f t="shared" si="0"/>
        <v>0</v>
      </c>
      <c r="F14" s="17">
        <f t="shared" si="1"/>
        <v>16.419984828809834</v>
      </c>
      <c r="G14" s="28">
        <f t="shared" si="2"/>
        <v>15.130047956389257</v>
      </c>
      <c r="H14" s="19">
        <v>127713000</v>
      </c>
      <c r="I14" s="3">
        <v>117680000</v>
      </c>
    </row>
    <row r="15" spans="1:9">
      <c r="A15" s="5" t="s">
        <v>18</v>
      </c>
      <c r="B15" s="5" t="s">
        <v>46</v>
      </c>
      <c r="C15" s="8">
        <v>1510500</v>
      </c>
      <c r="D15" s="8">
        <v>1510500</v>
      </c>
      <c r="E15" s="8">
        <f t="shared" si="0"/>
        <v>0</v>
      </c>
      <c r="F15" s="17">
        <f t="shared" si="1"/>
        <v>39.51009599470374</v>
      </c>
      <c r="G15" s="28">
        <f t="shared" si="2"/>
        <v>42.250248262164845</v>
      </c>
      <c r="H15" s="19">
        <v>59680000</v>
      </c>
      <c r="I15" s="3">
        <v>63819000</v>
      </c>
    </row>
    <row r="16" spans="1:9">
      <c r="A16" s="5" t="s">
        <v>19</v>
      </c>
      <c r="B16" s="5" t="s">
        <v>47</v>
      </c>
      <c r="C16" s="8">
        <v>2757898</v>
      </c>
      <c r="D16" s="8">
        <v>2757898</v>
      </c>
      <c r="E16" s="8">
        <f t="shared" si="0"/>
        <v>0</v>
      </c>
      <c r="F16" s="17">
        <f t="shared" si="1"/>
        <v>26.639853975745297</v>
      </c>
      <c r="G16" s="28">
        <f t="shared" si="2"/>
        <v>28.930003937781599</v>
      </c>
      <c r="H16" s="19">
        <v>73470000</v>
      </c>
      <c r="I16" s="3">
        <v>79786000</v>
      </c>
    </row>
    <row r="17" spans="1:9">
      <c r="A17" s="5" t="s">
        <v>20</v>
      </c>
      <c r="B17" s="5" t="s">
        <v>48</v>
      </c>
      <c r="C17" s="8">
        <v>7782600</v>
      </c>
      <c r="D17" s="8">
        <v>5636600</v>
      </c>
      <c r="E17" s="8">
        <f t="shared" si="0"/>
        <v>-2146000</v>
      </c>
      <c r="F17" s="17">
        <f t="shared" si="1"/>
        <v>30.667514712306939</v>
      </c>
      <c r="G17" s="28">
        <f t="shared" si="2"/>
        <v>35.736259447184473</v>
      </c>
      <c r="H17" s="19">
        <v>238673000</v>
      </c>
      <c r="I17" s="3">
        <v>201431000</v>
      </c>
    </row>
    <row r="18" spans="1:9">
      <c r="A18" s="5" t="s">
        <v>6</v>
      </c>
      <c r="B18" s="5" t="s">
        <v>49</v>
      </c>
      <c r="C18" s="8">
        <v>3372200</v>
      </c>
      <c r="D18" s="8">
        <v>7000000</v>
      </c>
      <c r="E18" s="8">
        <f t="shared" si="0"/>
        <v>3627800</v>
      </c>
      <c r="F18" s="17">
        <f t="shared" si="1"/>
        <v>26.659747345946265</v>
      </c>
      <c r="G18" s="28">
        <f t="shared" si="2"/>
        <v>22.76</v>
      </c>
      <c r="H18" s="19">
        <v>89902000</v>
      </c>
      <c r="I18" s="3">
        <v>159320000</v>
      </c>
    </row>
    <row r="19" spans="1:9">
      <c r="A19" s="5" t="s">
        <v>21</v>
      </c>
      <c r="B19" s="5" t="s">
        <v>50</v>
      </c>
      <c r="C19" s="8">
        <v>36914633</v>
      </c>
      <c r="D19" s="8">
        <v>27132467</v>
      </c>
      <c r="E19" s="8">
        <f t="shared" si="0"/>
        <v>-9782166</v>
      </c>
      <c r="F19" s="17">
        <f t="shared" si="1"/>
        <v>60.890026998236713</v>
      </c>
      <c r="G19" s="28">
        <f t="shared" si="2"/>
        <v>64.409992648291066</v>
      </c>
      <c r="H19" s="19">
        <v>2247733000</v>
      </c>
      <c r="I19" s="3">
        <v>1747602000</v>
      </c>
    </row>
    <row r="20" spans="1:9">
      <c r="A20" s="5" t="s">
        <v>22</v>
      </c>
      <c r="B20" s="5" t="s">
        <v>51</v>
      </c>
      <c r="C20" s="8">
        <v>138272500</v>
      </c>
      <c r="D20" s="8">
        <v>138272500</v>
      </c>
      <c r="E20" s="8">
        <f t="shared" si="0"/>
        <v>0</v>
      </c>
      <c r="F20" s="17">
        <f t="shared" si="1"/>
        <v>26.269995841544777</v>
      </c>
      <c r="G20" s="28">
        <f t="shared" si="2"/>
        <v>27.179996022347176</v>
      </c>
      <c r="H20" s="19">
        <v>3632418000</v>
      </c>
      <c r="I20" s="3">
        <v>3758246000</v>
      </c>
    </row>
    <row r="21" spans="1:9">
      <c r="A21" s="5" t="s">
        <v>7</v>
      </c>
      <c r="B21" s="5" t="s">
        <v>73</v>
      </c>
      <c r="C21" s="8">
        <v>6500000</v>
      </c>
      <c r="D21" s="8">
        <v>6500000</v>
      </c>
      <c r="E21" s="8">
        <f t="shared" si="0"/>
        <v>0</v>
      </c>
      <c r="F21" s="17">
        <f t="shared" si="1"/>
        <v>20.94</v>
      </c>
      <c r="G21" s="28">
        <f t="shared" si="2"/>
        <v>23.39</v>
      </c>
      <c r="H21" s="19">
        <v>136110000</v>
      </c>
      <c r="I21" s="3">
        <v>152035000</v>
      </c>
    </row>
    <row r="22" spans="1:9">
      <c r="A22" s="5" t="s">
        <v>23</v>
      </c>
      <c r="B22" s="5" t="s">
        <v>52</v>
      </c>
      <c r="C22" s="8">
        <v>6715060</v>
      </c>
      <c r="D22" s="8">
        <v>6715060</v>
      </c>
      <c r="E22" s="8">
        <f t="shared" si="0"/>
        <v>0</v>
      </c>
      <c r="F22" s="17">
        <f t="shared" si="1"/>
        <v>62.319919702876817</v>
      </c>
      <c r="G22" s="28">
        <f t="shared" si="2"/>
        <v>66.890094801833484</v>
      </c>
      <c r="H22" s="19">
        <v>418482000</v>
      </c>
      <c r="I22" s="3">
        <v>449171000</v>
      </c>
    </row>
    <row r="23" spans="1:9" s="6" customFormat="1">
      <c r="A23" s="22" t="s">
        <v>99</v>
      </c>
      <c r="B23" s="11" t="s">
        <v>53</v>
      </c>
      <c r="C23" s="12">
        <v>39219312</v>
      </c>
      <c r="D23" s="12">
        <v>31814610</v>
      </c>
      <c r="E23" s="8">
        <f t="shared" si="0"/>
        <v>-7404702</v>
      </c>
      <c r="F23" s="17">
        <f t="shared" si="1"/>
        <v>20.459996850531187</v>
      </c>
      <c r="G23" s="28">
        <f t="shared" si="2"/>
        <v>26.800014207309157</v>
      </c>
      <c r="H23" s="23">
        <v>802427000</v>
      </c>
      <c r="I23" s="3">
        <v>852632000</v>
      </c>
    </row>
    <row r="24" spans="1:9">
      <c r="A24" s="5" t="s">
        <v>24</v>
      </c>
      <c r="B24" s="5" t="s">
        <v>54</v>
      </c>
      <c r="C24" s="8">
        <v>6000000</v>
      </c>
      <c r="D24" s="8">
        <v>6000000</v>
      </c>
      <c r="E24" s="8">
        <f t="shared" si="0"/>
        <v>0</v>
      </c>
      <c r="F24" s="17">
        <f t="shared" si="1"/>
        <v>28.19</v>
      </c>
      <c r="G24" s="28">
        <f t="shared" si="2"/>
        <v>23.61</v>
      </c>
      <c r="H24" s="19">
        <v>169140000</v>
      </c>
      <c r="I24" s="3">
        <v>141660000</v>
      </c>
    </row>
    <row r="25" spans="1:9">
      <c r="A25" s="5" t="s">
        <v>8</v>
      </c>
      <c r="B25" s="5" t="s">
        <v>55</v>
      </c>
      <c r="C25" s="8">
        <v>9000000</v>
      </c>
      <c r="D25" s="8">
        <v>9000000</v>
      </c>
      <c r="E25" s="8">
        <f t="shared" si="0"/>
        <v>0</v>
      </c>
      <c r="F25" s="17">
        <f t="shared" si="1"/>
        <v>20.49</v>
      </c>
      <c r="G25" s="28">
        <f t="shared" si="2"/>
        <v>25.51</v>
      </c>
      <c r="H25" s="19">
        <v>184410000</v>
      </c>
      <c r="I25" s="3">
        <v>229590000</v>
      </c>
    </row>
    <row r="26" spans="1:9">
      <c r="A26" s="5" t="s">
        <v>83</v>
      </c>
      <c r="B26" s="5" t="s">
        <v>84</v>
      </c>
      <c r="C26" s="8">
        <v>3400000</v>
      </c>
      <c r="D26" s="8">
        <v>3400000</v>
      </c>
      <c r="E26" s="8">
        <f t="shared" si="0"/>
        <v>0</v>
      </c>
      <c r="F26" s="17">
        <f t="shared" si="1"/>
        <v>42.557941176470585</v>
      </c>
      <c r="G26" s="28">
        <f t="shared" si="2"/>
        <v>48.35</v>
      </c>
      <c r="H26" s="19">
        <v>144697000</v>
      </c>
      <c r="I26" s="3">
        <v>164390000</v>
      </c>
    </row>
    <row r="27" spans="1:9">
      <c r="A27" s="5" t="s">
        <v>25</v>
      </c>
      <c r="B27" s="5" t="s">
        <v>56</v>
      </c>
      <c r="C27" s="8">
        <v>7641000</v>
      </c>
      <c r="D27" s="8">
        <v>7641000</v>
      </c>
      <c r="E27" s="8">
        <f t="shared" si="0"/>
        <v>0</v>
      </c>
      <c r="F27" s="17">
        <f t="shared" si="1"/>
        <v>64.700039261876711</v>
      </c>
      <c r="G27" s="28">
        <f t="shared" si="2"/>
        <v>66.070017013479912</v>
      </c>
      <c r="H27" s="19">
        <v>494373000</v>
      </c>
      <c r="I27" s="3">
        <v>504841000</v>
      </c>
    </row>
    <row r="28" spans="1:9">
      <c r="A28" s="5" t="s">
        <v>26</v>
      </c>
      <c r="B28" s="5" t="s">
        <v>57</v>
      </c>
      <c r="C28" s="8">
        <v>1933000</v>
      </c>
      <c r="D28" s="8">
        <v>0</v>
      </c>
      <c r="E28" s="8">
        <f t="shared" si="0"/>
        <v>-1933000</v>
      </c>
      <c r="F28" s="17">
        <f t="shared" si="1"/>
        <v>43.110191412312467</v>
      </c>
      <c r="G28" s="28">
        <v>52.42</v>
      </c>
      <c r="H28" s="19">
        <v>83332000</v>
      </c>
      <c r="I28" s="3">
        <v>0</v>
      </c>
    </row>
    <row r="29" spans="1:9">
      <c r="A29" s="5" t="s">
        <v>27</v>
      </c>
      <c r="B29" s="5" t="s">
        <v>58</v>
      </c>
      <c r="C29" s="8">
        <v>96316010</v>
      </c>
      <c r="D29" s="8">
        <v>87503411</v>
      </c>
      <c r="E29" s="8">
        <f t="shared" si="0"/>
        <v>-8812599</v>
      </c>
      <c r="F29" s="17">
        <f t="shared" si="1"/>
        <v>57.920007276048914</v>
      </c>
      <c r="G29" s="28">
        <f t="shared" si="2"/>
        <v>60.629990755446094</v>
      </c>
      <c r="H29" s="19">
        <v>5578624000</v>
      </c>
      <c r="I29" s="3">
        <v>5305331000</v>
      </c>
    </row>
    <row r="30" spans="1:9">
      <c r="A30" s="5" t="s">
        <v>85</v>
      </c>
      <c r="B30" s="5" t="s">
        <v>86</v>
      </c>
      <c r="C30" s="8">
        <v>3625000</v>
      </c>
      <c r="D30" s="8">
        <v>8290500</v>
      </c>
      <c r="E30" s="8">
        <f t="shared" si="0"/>
        <v>4665500</v>
      </c>
      <c r="F30" s="17">
        <f t="shared" si="1"/>
        <v>26.56993103448276</v>
      </c>
      <c r="G30" s="28">
        <f t="shared" si="2"/>
        <v>28.309993365900731</v>
      </c>
      <c r="H30" s="19">
        <v>96316000</v>
      </c>
      <c r="I30" s="3">
        <v>234704000</v>
      </c>
    </row>
    <row r="31" spans="1:9">
      <c r="A31" s="5" t="s">
        <v>74</v>
      </c>
      <c r="B31" s="5" t="s">
        <v>75</v>
      </c>
      <c r="C31" s="8">
        <v>3903933</v>
      </c>
      <c r="D31" s="8">
        <v>3903933</v>
      </c>
      <c r="E31" s="8">
        <f t="shared" si="0"/>
        <v>0</v>
      </c>
      <c r="F31" s="17">
        <f t="shared" si="1"/>
        <v>36.949916917119225</v>
      </c>
      <c r="G31" s="28">
        <f t="shared" si="2"/>
        <v>39.269628858896915</v>
      </c>
      <c r="H31" s="19">
        <v>144250000</v>
      </c>
      <c r="I31" s="3">
        <v>153306000</v>
      </c>
    </row>
    <row r="32" spans="1:9">
      <c r="A32" s="5" t="s">
        <v>28</v>
      </c>
      <c r="B32" s="5" t="s">
        <v>59</v>
      </c>
      <c r="C32" s="8">
        <v>3079778</v>
      </c>
      <c r="D32" s="8">
        <v>2398206</v>
      </c>
      <c r="E32" s="8">
        <f t="shared" si="0"/>
        <v>-681572</v>
      </c>
      <c r="F32" s="17">
        <f t="shared" si="1"/>
        <v>22.550001980662241</v>
      </c>
      <c r="G32" s="28">
        <f t="shared" si="2"/>
        <v>20.289749921399579</v>
      </c>
      <c r="H32" s="19">
        <v>69449000</v>
      </c>
      <c r="I32" s="3">
        <v>48659000</v>
      </c>
    </row>
    <row r="33" spans="1:9">
      <c r="A33" s="5" t="s">
        <v>29</v>
      </c>
      <c r="B33" s="5" t="s">
        <v>60</v>
      </c>
      <c r="C33" s="8">
        <v>2823879</v>
      </c>
      <c r="D33" s="8">
        <v>2823879</v>
      </c>
      <c r="E33" s="8">
        <f t="shared" si="0"/>
        <v>0</v>
      </c>
      <c r="F33" s="17">
        <f t="shared" si="1"/>
        <v>43.429976992640263</v>
      </c>
      <c r="G33" s="28">
        <f t="shared" si="2"/>
        <v>43.950183417915568</v>
      </c>
      <c r="H33" s="19">
        <v>122641000</v>
      </c>
      <c r="I33" s="3">
        <v>124110000</v>
      </c>
    </row>
    <row r="34" spans="1:9">
      <c r="A34" s="5" t="s">
        <v>87</v>
      </c>
      <c r="B34" s="5" t="s">
        <v>88</v>
      </c>
      <c r="C34" s="8">
        <v>27336</v>
      </c>
      <c r="D34" s="8">
        <v>27336</v>
      </c>
      <c r="E34" s="8">
        <f t="shared" si="0"/>
        <v>0</v>
      </c>
      <c r="F34" s="17">
        <f t="shared" si="1"/>
        <v>49.239098624524438</v>
      </c>
      <c r="G34" s="28">
        <f t="shared" si="2"/>
        <v>49.86098917178812</v>
      </c>
      <c r="H34" s="19">
        <v>1346000</v>
      </c>
      <c r="I34" s="3">
        <v>1363000</v>
      </c>
    </row>
    <row r="35" spans="1:9">
      <c r="A35" s="5" t="s">
        <v>30</v>
      </c>
      <c r="B35" s="5" t="s">
        <v>61</v>
      </c>
      <c r="C35" s="8">
        <v>69039426</v>
      </c>
      <c r="D35" s="8">
        <v>69039426</v>
      </c>
      <c r="E35" s="8">
        <f t="shared" si="0"/>
        <v>0</v>
      </c>
      <c r="F35" s="17">
        <f t="shared" si="1"/>
        <v>21.86000213848823</v>
      </c>
      <c r="G35" s="28">
        <f t="shared" si="2"/>
        <v>22.5099930581694</v>
      </c>
      <c r="H35" s="19">
        <v>1509202000</v>
      </c>
      <c r="I35" s="3">
        <v>1554077000</v>
      </c>
    </row>
    <row r="36" spans="1:9">
      <c r="A36" s="5" t="s">
        <v>31</v>
      </c>
      <c r="B36" s="5" t="s">
        <v>62</v>
      </c>
      <c r="C36" s="8">
        <v>17072192</v>
      </c>
      <c r="D36" s="8">
        <v>17072192</v>
      </c>
      <c r="E36" s="8">
        <f t="shared" si="0"/>
        <v>0</v>
      </c>
      <c r="F36" s="17">
        <f t="shared" si="1"/>
        <v>17.179984854903225</v>
      </c>
      <c r="G36" s="28">
        <f t="shared" si="2"/>
        <v>14.049982568143564</v>
      </c>
      <c r="H36" s="19">
        <v>293300000</v>
      </c>
      <c r="I36" s="3">
        <v>239864000</v>
      </c>
    </row>
    <row r="37" spans="1:9">
      <c r="A37" s="5" t="s">
        <v>89</v>
      </c>
      <c r="B37" s="5" t="s">
        <v>63</v>
      </c>
      <c r="C37" s="8">
        <v>9558000</v>
      </c>
      <c r="D37" s="8">
        <v>0</v>
      </c>
      <c r="E37" s="8">
        <f t="shared" si="0"/>
        <v>-9558000</v>
      </c>
      <c r="F37" s="17">
        <f t="shared" si="1"/>
        <v>58.349968612680478</v>
      </c>
      <c r="G37" s="28">
        <v>63.9</v>
      </c>
      <c r="H37" s="19">
        <v>557709000</v>
      </c>
      <c r="I37" s="3">
        <v>0</v>
      </c>
    </row>
    <row r="38" spans="1:9">
      <c r="A38" s="5" t="s">
        <v>32</v>
      </c>
      <c r="B38" s="5" t="s">
        <v>64</v>
      </c>
      <c r="C38" s="8">
        <v>1429200</v>
      </c>
      <c r="D38" s="8">
        <v>1429200</v>
      </c>
      <c r="E38" s="8">
        <f t="shared" si="0"/>
        <v>0</v>
      </c>
      <c r="F38" s="17">
        <f t="shared" si="1"/>
        <v>56.470053176602292</v>
      </c>
      <c r="G38" s="28">
        <f t="shared" si="2"/>
        <v>57.369857262804366</v>
      </c>
      <c r="H38" s="19">
        <v>80707000</v>
      </c>
      <c r="I38" s="3">
        <v>81993000</v>
      </c>
    </row>
    <row r="39" spans="1:9">
      <c r="A39" s="5" t="s">
        <v>33</v>
      </c>
      <c r="B39" s="5" t="s">
        <v>65</v>
      </c>
      <c r="C39" s="8">
        <v>3400000</v>
      </c>
      <c r="D39" s="8">
        <v>1175000</v>
      </c>
      <c r="E39" s="8">
        <f t="shared" si="0"/>
        <v>-2225000</v>
      </c>
      <c r="F39" s="17">
        <f t="shared" si="1"/>
        <v>25.04</v>
      </c>
      <c r="G39" s="28">
        <f t="shared" si="2"/>
        <v>30.48</v>
      </c>
      <c r="H39" s="19">
        <v>85136000</v>
      </c>
      <c r="I39" s="3">
        <v>35814000</v>
      </c>
    </row>
    <row r="40" spans="1:9">
      <c r="A40" s="5" t="s">
        <v>34</v>
      </c>
      <c r="B40" s="5" t="s">
        <v>66</v>
      </c>
      <c r="C40" s="8">
        <v>37836642</v>
      </c>
      <c r="D40" s="8">
        <v>39037142</v>
      </c>
      <c r="E40" s="8">
        <f t="shared" si="0"/>
        <v>1200500</v>
      </c>
      <c r="F40" s="17">
        <f t="shared" si="1"/>
        <v>49.090006454589705</v>
      </c>
      <c r="G40" s="28">
        <f t="shared" si="2"/>
        <v>53.450019471200015</v>
      </c>
      <c r="H40" s="19">
        <v>1857401000</v>
      </c>
      <c r="I40" s="3">
        <v>2086536000</v>
      </c>
    </row>
    <row r="41" spans="1:9">
      <c r="A41" s="5" t="s">
        <v>9</v>
      </c>
      <c r="B41" s="5" t="s">
        <v>67</v>
      </c>
      <c r="C41" s="8">
        <v>1727765</v>
      </c>
      <c r="D41" s="8">
        <v>1727765</v>
      </c>
      <c r="E41" s="8">
        <f t="shared" si="0"/>
        <v>0</v>
      </c>
      <c r="F41" s="17">
        <f t="shared" si="1"/>
        <v>468.07986039768139</v>
      </c>
      <c r="G41" s="28">
        <f t="shared" si="2"/>
        <v>439.60029286390221</v>
      </c>
      <c r="H41" s="19">
        <v>808732000</v>
      </c>
      <c r="I41" s="3">
        <v>759526000</v>
      </c>
    </row>
    <row r="42" spans="1:9">
      <c r="A42" s="5" t="s">
        <v>35</v>
      </c>
      <c r="B42" s="5" t="s">
        <v>68</v>
      </c>
      <c r="C42" s="8">
        <v>313355657</v>
      </c>
      <c r="D42" s="8">
        <v>320088385</v>
      </c>
      <c r="E42" s="8">
        <f t="shared" si="0"/>
        <v>6732728</v>
      </c>
      <c r="F42" s="17">
        <f t="shared" si="1"/>
        <v>28.179998677987804</v>
      </c>
      <c r="G42" s="28">
        <f t="shared" si="2"/>
        <v>26.989998403097321</v>
      </c>
      <c r="H42" s="19">
        <v>8830362000</v>
      </c>
      <c r="I42" s="3">
        <v>8639185000</v>
      </c>
    </row>
    <row r="43" spans="1:9">
      <c r="A43" s="5" t="s">
        <v>36</v>
      </c>
      <c r="B43" s="5" t="s">
        <v>69</v>
      </c>
      <c r="C43" s="8">
        <v>3394213</v>
      </c>
      <c r="D43" s="8">
        <v>1343820</v>
      </c>
      <c r="E43" s="8">
        <f t="shared" si="0"/>
        <v>-2050393</v>
      </c>
      <c r="F43" s="17">
        <f t="shared" si="1"/>
        <v>47.360021306853753</v>
      </c>
      <c r="G43" s="28">
        <f t="shared" si="2"/>
        <v>58.289800717357977</v>
      </c>
      <c r="H43" s="19">
        <v>160750000</v>
      </c>
      <c r="I43" s="3">
        <v>78331000</v>
      </c>
    </row>
    <row r="44" spans="1:9">
      <c r="A44" s="5" t="s">
        <v>37</v>
      </c>
      <c r="B44" s="5" t="s">
        <v>70</v>
      </c>
      <c r="C44" s="8">
        <v>5703087</v>
      </c>
      <c r="D44" s="8">
        <v>5703087</v>
      </c>
      <c r="E44" s="8">
        <f t="shared" si="0"/>
        <v>0</v>
      </c>
      <c r="F44" s="17">
        <f t="shared" si="1"/>
        <v>325.50003182486961</v>
      </c>
      <c r="G44" s="28">
        <f t="shared" si="2"/>
        <v>343.0000278796378</v>
      </c>
      <c r="H44" s="19">
        <v>1856355000</v>
      </c>
      <c r="I44" s="3">
        <v>1956159000</v>
      </c>
    </row>
    <row r="46" spans="1:9" s="16" customFormat="1" ht="11.25" customHeight="1">
      <c r="A46" s="32" t="s">
        <v>71</v>
      </c>
      <c r="B46" s="33"/>
      <c r="C46" s="33"/>
      <c r="D46" s="33"/>
      <c r="E46" s="33"/>
      <c r="F46" s="33"/>
      <c r="G46" s="33"/>
      <c r="H46" s="10">
        <f>SUM(H2:H44)</f>
        <v>56546051000</v>
      </c>
      <c r="I46" s="10">
        <f>SUM(I2:I44)</f>
        <v>57929532000</v>
      </c>
    </row>
    <row r="47" spans="1:9" s="5" customFormat="1" ht="12" customHeight="1">
      <c r="C47" s="8"/>
      <c r="D47" s="8"/>
      <c r="E47" s="8"/>
      <c r="F47" s="9"/>
      <c r="G47" s="29"/>
      <c r="H47" s="9"/>
      <c r="I47" s="10"/>
    </row>
    <row r="48" spans="1:9" s="16" customFormat="1" ht="12" customHeight="1">
      <c r="A48" s="16" t="s">
        <v>98</v>
      </c>
      <c r="C48" s="19"/>
      <c r="D48" s="19"/>
      <c r="E48" s="19"/>
      <c r="F48" s="20"/>
      <c r="G48" s="29"/>
      <c r="H48" s="20"/>
      <c r="I48" s="10"/>
    </row>
    <row r="49" spans="1:9" s="16" customFormat="1" ht="12" customHeight="1">
      <c r="A49" s="16" t="s">
        <v>97</v>
      </c>
      <c r="C49" s="19"/>
      <c r="D49" s="19"/>
      <c r="E49" s="19"/>
      <c r="F49" s="20"/>
      <c r="G49" s="29"/>
      <c r="H49" s="20"/>
      <c r="I49" s="10"/>
    </row>
    <row r="50" spans="1:9" ht="11.25" customHeight="1">
      <c r="A50" s="16"/>
      <c r="B50" s="16"/>
      <c r="C50" s="19"/>
      <c r="D50" s="19"/>
      <c r="E50" s="19"/>
      <c r="F50" s="20"/>
      <c r="G50" s="29"/>
    </row>
    <row r="51" spans="1:9" ht="11.25" customHeight="1">
      <c r="A51" s="21" t="s">
        <v>80</v>
      </c>
      <c r="B51" s="13"/>
      <c r="C51" s="14"/>
      <c r="D51" s="14"/>
      <c r="E51" s="14"/>
      <c r="F51" s="15"/>
      <c r="G51" s="18"/>
      <c r="H51" s="2"/>
      <c r="I51" s="14"/>
    </row>
    <row r="52" spans="1:9" ht="11.25" customHeight="1">
      <c r="A52" s="31" t="s">
        <v>96</v>
      </c>
      <c r="B52" s="13"/>
      <c r="C52" s="14"/>
      <c r="D52" s="14"/>
      <c r="E52" s="14"/>
      <c r="F52" s="15"/>
      <c r="G52" s="18"/>
      <c r="H52" s="2"/>
      <c r="I52" s="30"/>
    </row>
    <row r="54" spans="1:9">
      <c r="A54" s="13" t="s">
        <v>100</v>
      </c>
    </row>
    <row r="55" spans="1:9">
      <c r="A55" s="13" t="s">
        <v>101</v>
      </c>
    </row>
    <row r="56" spans="1:9">
      <c r="A56" s="13" t="s">
        <v>102</v>
      </c>
    </row>
    <row r="57" spans="1:9">
      <c r="A57" s="13" t="s">
        <v>103</v>
      </c>
    </row>
  </sheetData>
  <mergeCells count="1">
    <mergeCell ref="A46:G46"/>
  </mergeCells>
  <phoneticPr fontId="2" type="noConversion"/>
  <hyperlinks>
    <hyperlink ref="A51" r:id="rId1"/>
    <hyperlink ref="A52" r:id="rId2"/>
  </hyperlinks>
  <printOptions gridLines="1"/>
  <pageMargins left="0.7" right="0.7" top="0.75" bottom="0.75" header="0.3" footer="0.3"/>
  <pageSetup scale="84" fitToHeight="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13-F Holdings Q4 Results (Est)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Nagarajan</dc:creator>
  <cp:lastModifiedBy>Ravi</cp:lastModifiedBy>
  <cp:lastPrinted>2010-01-02T18:46:29Z</cp:lastPrinted>
  <dcterms:created xsi:type="dcterms:W3CDTF">2009-02-27T16:02:25Z</dcterms:created>
  <dcterms:modified xsi:type="dcterms:W3CDTF">2010-02-16T22:48:48Z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bedSmartTagsHasBeenSet">
    <vt:i4>1</vt:i4>
  </property>
</Properties>
</file>